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hammed.Noufal\Desktop\Learning analytics\"/>
    </mc:Choice>
  </mc:AlternateContent>
  <xr:revisionPtr revIDLastSave="0" documentId="8_{0A008A0D-38E8-48BF-AF95-EB590427D48F}" xr6:coauthVersionLast="47" xr6:coauthVersionMax="47" xr10:uidLastSave="{00000000-0000-0000-0000-000000000000}"/>
  <bookViews>
    <workbookView xWindow="-120" yWindow="-120" windowWidth="20730" windowHeight="11040" activeTab="2" xr2:uid="{E68E1A1B-5217-444B-B0C1-611A93871469}"/>
  </bookViews>
  <sheets>
    <sheet name="Raw Data" sheetId="1" r:id="rId1"/>
    <sheet name="Helper Calculations" sheetId="2" r:id="rId2"/>
    <sheet name="Dashboar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R3" i="2"/>
  <c r="R4" i="2"/>
  <c r="O2" i="2"/>
  <c r="O3" i="2"/>
  <c r="O4" i="2"/>
  <c r="I2" i="2"/>
  <c r="J2" i="2" s="1"/>
  <c r="I3" i="2"/>
  <c r="J3" i="2" s="1"/>
  <c r="I4" i="2"/>
  <c r="J4" i="2" s="1"/>
  <c r="I5" i="2"/>
  <c r="J5" i="2" s="1"/>
  <c r="I6" i="2"/>
  <c r="J6" i="2" s="1"/>
  <c r="I7" i="2"/>
  <c r="I8" i="2"/>
  <c r="J8" i="2" s="1"/>
  <c r="I9" i="2"/>
  <c r="I10" i="2"/>
  <c r="J10" i="2" s="1"/>
  <c r="I11" i="2"/>
  <c r="J11" i="2" s="1"/>
  <c r="I12" i="2"/>
  <c r="J12" i="2" s="1"/>
  <c r="I13" i="2"/>
  <c r="J13" i="2" s="1"/>
  <c r="I14" i="2"/>
  <c r="J14" i="2" s="1"/>
  <c r="I15" i="2"/>
  <c r="I16" i="2"/>
  <c r="J16" i="2" s="1"/>
  <c r="I17" i="2"/>
  <c r="I18" i="2"/>
  <c r="J18" i="2" s="1"/>
  <c r="I19" i="2"/>
  <c r="J19" i="2" s="1"/>
  <c r="I20" i="2"/>
  <c r="J20" i="2" s="1"/>
  <c r="I21" i="2"/>
  <c r="J21" i="2" s="1"/>
  <c r="I22" i="2"/>
  <c r="J22" i="2" s="1"/>
  <c r="I23" i="2"/>
  <c r="I24" i="2"/>
  <c r="I25" i="2"/>
  <c r="I26" i="2"/>
  <c r="J26" i="2" s="1"/>
  <c r="J15" i="2"/>
  <c r="K7" i="2"/>
  <c r="K11" i="2"/>
  <c r="K19" i="2"/>
  <c r="K25" i="2"/>
  <c r="K4" i="2"/>
  <c r="K15" i="2"/>
  <c r="K22" i="2"/>
  <c r="K8" i="2"/>
  <c r="K14" i="2"/>
  <c r="K2" i="2"/>
  <c r="K21" i="2"/>
  <c r="K12" i="2"/>
  <c r="K18" i="2"/>
  <c r="K5" i="2"/>
  <c r="K24" i="2"/>
  <c r="K10" i="2"/>
  <c r="K16" i="2"/>
  <c r="K26" i="2"/>
  <c r="K3" i="2"/>
  <c r="K17" i="2"/>
  <c r="K9" i="2"/>
  <c r="K20" i="2"/>
  <c r="K13" i="2"/>
  <c r="K23" i="2"/>
  <c r="K6" i="2"/>
  <c r="J7" i="2"/>
  <c r="J25" i="2"/>
  <c r="J24" i="2"/>
  <c r="J17" i="2"/>
  <c r="J9" i="2"/>
  <c r="J23" i="2"/>
</calcChain>
</file>

<file path=xl/sharedStrings.xml><?xml version="1.0" encoding="utf-8"?>
<sst xmlns="http://schemas.openxmlformats.org/spreadsheetml/2006/main" count="129" uniqueCount="45">
  <si>
    <t>Student ID</t>
  </si>
  <si>
    <t>Avg Time on LMS (hrs/week)</t>
  </si>
  <si>
    <t>Forum Posts</t>
  </si>
  <si>
    <t>Quiz Avg (%)</t>
  </si>
  <si>
    <t>Assignment 1 (%)</t>
  </si>
  <si>
    <t>Assignment 2 (%)</t>
  </si>
  <si>
    <t>Final Status</t>
  </si>
  <si>
    <t>S001</t>
  </si>
  <si>
    <t>Pass</t>
  </si>
  <si>
    <t>S002</t>
  </si>
  <si>
    <t>S003</t>
  </si>
  <si>
    <t>At Risk</t>
  </si>
  <si>
    <t>S004</t>
  </si>
  <si>
    <t>S005</t>
  </si>
  <si>
    <t>S006</t>
  </si>
  <si>
    <t>Borderline</t>
  </si>
  <si>
    <t>S007</t>
  </si>
  <si>
    <t>S008</t>
  </si>
  <si>
    <t>LMS Logins</t>
  </si>
  <si>
    <t>S009</t>
  </si>
  <si>
    <t>S010</t>
  </si>
  <si>
    <t>S011</t>
  </si>
  <si>
    <t>S012</t>
  </si>
  <si>
    <t>S013</t>
  </si>
  <si>
    <t>S014</t>
  </si>
  <si>
    <t>S015</t>
  </si>
  <si>
    <t>S016</t>
  </si>
  <si>
    <t>S017</t>
  </si>
  <si>
    <t>S018</t>
  </si>
  <si>
    <t>S019</t>
  </si>
  <si>
    <t>S020</t>
  </si>
  <si>
    <t>S021</t>
  </si>
  <si>
    <t>S022</t>
  </si>
  <si>
    <t>S023</t>
  </si>
  <si>
    <t>S024</t>
  </si>
  <si>
    <t>S025</t>
  </si>
  <si>
    <t>Average Performance</t>
  </si>
  <si>
    <t>Risk Flag</t>
  </si>
  <si>
    <t>Engagement level</t>
  </si>
  <si>
    <t>Status</t>
  </si>
  <si>
    <t>Count</t>
  </si>
  <si>
    <t>Engagement Level</t>
  </si>
  <si>
    <t>High</t>
  </si>
  <si>
    <t>Moderate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</si>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</sst>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 applyAlignment="1">
      <alignment vertical="center" wrapText="1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</cellXfs>
  <cellStyles count="1">
    <cellStyle name="Normal" xfId="0" builtinId="0"/>
  </cellStyles>
  <dxfs count="29">
    <dxf>
      <numFmt numFmtId="0" formatCode="General"/>
    </dxf>
    <dxf>
      <numFmt numFmtId="0" formatCode="General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LMS Logins by</a:t>
            </a:r>
            <a:r>
              <a:rPr lang="en-US" baseline="0"/>
              <a:t> Student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'Helper Calculations'!$B$1</c:f>
              <c:strCache>
                <c:ptCount val="1"/>
                <c:pt idx="0">
                  <c:v>LMS Logins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'Helper Calculations'!$A$2:$A$26</c:f>
              <c:strCache>
                <c:ptCount val="25"/>
                <c:pt idx="0">
                  <c:v>S010</c:v>
                </c:pt>
                <c:pt idx="1">
                  <c:v>S019</c:v>
                </c:pt>
                <c:pt idx="2">
                  <c:v>S005</c:v>
                </c:pt>
                <c:pt idx="3">
                  <c:v>S014</c:v>
                </c:pt>
                <c:pt idx="4">
                  <c:v>S025</c:v>
                </c:pt>
                <c:pt idx="5">
                  <c:v>S001</c:v>
                </c:pt>
                <c:pt idx="6">
                  <c:v>S008</c:v>
                </c:pt>
                <c:pt idx="7">
                  <c:v>S021</c:v>
                </c:pt>
                <c:pt idx="8">
                  <c:v>S016</c:v>
                </c:pt>
                <c:pt idx="9">
                  <c:v>S002</c:v>
                </c:pt>
                <c:pt idx="10">
                  <c:v>S012</c:v>
                </c:pt>
                <c:pt idx="11">
                  <c:v>S023</c:v>
                </c:pt>
                <c:pt idx="12">
                  <c:v>S009</c:v>
                </c:pt>
                <c:pt idx="13">
                  <c:v>S006</c:v>
                </c:pt>
                <c:pt idx="14">
                  <c:v>S017</c:v>
                </c:pt>
                <c:pt idx="15">
                  <c:v>S020</c:v>
                </c:pt>
                <c:pt idx="16">
                  <c:v>S013</c:v>
                </c:pt>
                <c:pt idx="17">
                  <c:v>S003</c:v>
                </c:pt>
                <c:pt idx="18">
                  <c:v>S022</c:v>
                </c:pt>
                <c:pt idx="19">
                  <c:v>S011</c:v>
                </c:pt>
                <c:pt idx="20">
                  <c:v>S007</c:v>
                </c:pt>
                <c:pt idx="21">
                  <c:v>S024</c:v>
                </c:pt>
                <c:pt idx="22">
                  <c:v>S015</c:v>
                </c:pt>
                <c:pt idx="23">
                  <c:v>S004</c:v>
                </c:pt>
                <c:pt idx="24">
                  <c:v>S018</c:v>
                </c:pt>
              </c:strCache>
            </c:strRef>
          </c:cat>
          <c:val>
            <c:numRef>
              <c:f>'Helper Calculations'!$B$2:$B$26</c:f>
              <c:numCache>
                <c:formatCode>General</c:formatCode>
                <c:ptCount val="25"/>
                <c:pt idx="0">
                  <c:v>55</c:v>
                </c:pt>
                <c:pt idx="1">
                  <c:v>52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45</c:v>
                </c:pt>
                <c:pt idx="6">
                  <c:v>42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34</c:v>
                </c:pt>
                <c:pt idx="11">
                  <c:v>33</c:v>
                </c:pt>
                <c:pt idx="12">
                  <c:v>28</c:v>
                </c:pt>
                <c:pt idx="13">
                  <c:v>30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15</c:v>
                </c:pt>
                <c:pt idx="22">
                  <c:v>14</c:v>
                </c:pt>
                <c:pt idx="23">
                  <c:v>12</c:v>
                </c:pt>
                <c:pt idx="2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9-4FF9-A5B4-65C1C3D15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81991296"/>
        <c:axId val="1581992736"/>
      </c:barChart>
      <c:catAx>
        <c:axId val="1581991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70C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992736"/>
        <c:crosses val="autoZero"/>
        <c:auto val="1"/>
        <c:lblAlgn val="ctr"/>
        <c:lblOffset val="100"/>
        <c:tickLblSkip val="1"/>
        <c:noMultiLvlLbl val="0"/>
      </c:catAx>
      <c:valAx>
        <c:axId val="15819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199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'Helper Calculations'!$C$1</c:f>
              <c:strCache>
                <c:ptCount val="1"/>
                <c:pt idx="0">
                  <c:v>Avg Time on LMS (hrs/week)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'Helper Calculations'!$A$2:$A$26</c:f>
              <c:strCache>
                <c:ptCount val="25"/>
                <c:pt idx="0">
                  <c:v>S010</c:v>
                </c:pt>
                <c:pt idx="1">
                  <c:v>S019</c:v>
                </c:pt>
                <c:pt idx="2">
                  <c:v>S005</c:v>
                </c:pt>
                <c:pt idx="3">
                  <c:v>S014</c:v>
                </c:pt>
                <c:pt idx="4">
                  <c:v>S025</c:v>
                </c:pt>
                <c:pt idx="5">
                  <c:v>S001</c:v>
                </c:pt>
                <c:pt idx="6">
                  <c:v>S008</c:v>
                </c:pt>
                <c:pt idx="7">
                  <c:v>S021</c:v>
                </c:pt>
                <c:pt idx="8">
                  <c:v>S016</c:v>
                </c:pt>
                <c:pt idx="9">
                  <c:v>S002</c:v>
                </c:pt>
                <c:pt idx="10">
                  <c:v>S012</c:v>
                </c:pt>
                <c:pt idx="11">
                  <c:v>S023</c:v>
                </c:pt>
                <c:pt idx="12">
                  <c:v>S009</c:v>
                </c:pt>
                <c:pt idx="13">
                  <c:v>S006</c:v>
                </c:pt>
                <c:pt idx="14">
                  <c:v>S017</c:v>
                </c:pt>
                <c:pt idx="15">
                  <c:v>S020</c:v>
                </c:pt>
                <c:pt idx="16">
                  <c:v>S013</c:v>
                </c:pt>
                <c:pt idx="17">
                  <c:v>S003</c:v>
                </c:pt>
                <c:pt idx="18">
                  <c:v>S022</c:v>
                </c:pt>
                <c:pt idx="19">
                  <c:v>S011</c:v>
                </c:pt>
                <c:pt idx="20">
                  <c:v>S007</c:v>
                </c:pt>
                <c:pt idx="21">
                  <c:v>S024</c:v>
                </c:pt>
                <c:pt idx="22">
                  <c:v>S015</c:v>
                </c:pt>
                <c:pt idx="23">
                  <c:v>S004</c:v>
                </c:pt>
                <c:pt idx="24">
                  <c:v>S018</c:v>
                </c:pt>
              </c:strCache>
            </c:strRef>
          </c:cat>
          <c:val>
            <c:numRef>
              <c:f>'Helper Calculations'!$C$2:$C$26</c:f>
              <c:numCache>
                <c:formatCode>General</c:formatCode>
                <c:ptCount val="25"/>
                <c:pt idx="0">
                  <c:v>7.5</c:v>
                </c:pt>
                <c:pt idx="1">
                  <c:v>7.2</c:v>
                </c:pt>
                <c:pt idx="2">
                  <c:v>7</c:v>
                </c:pt>
                <c:pt idx="3">
                  <c:v>6.8</c:v>
                </c:pt>
                <c:pt idx="4">
                  <c:v>6.4</c:v>
                </c:pt>
                <c:pt idx="5">
                  <c:v>6.2</c:v>
                </c:pt>
                <c:pt idx="6">
                  <c:v>6</c:v>
                </c:pt>
                <c:pt idx="7">
                  <c:v>5.9</c:v>
                </c:pt>
                <c:pt idx="8">
                  <c:v>5.0999999999999996</c:v>
                </c:pt>
                <c:pt idx="9">
                  <c:v>5.5</c:v>
                </c:pt>
                <c:pt idx="10">
                  <c:v>4.8</c:v>
                </c:pt>
                <c:pt idx="11">
                  <c:v>4.7</c:v>
                </c:pt>
                <c:pt idx="12">
                  <c:v>4</c:v>
                </c:pt>
                <c:pt idx="13">
                  <c:v>4.2</c:v>
                </c:pt>
                <c:pt idx="14">
                  <c:v>3.9</c:v>
                </c:pt>
                <c:pt idx="15">
                  <c:v>3.6</c:v>
                </c:pt>
                <c:pt idx="16">
                  <c:v>3.3</c:v>
                </c:pt>
                <c:pt idx="17">
                  <c:v>3.1</c:v>
                </c:pt>
                <c:pt idx="18">
                  <c:v>2.9</c:v>
                </c:pt>
                <c:pt idx="19">
                  <c:v>2.5</c:v>
                </c:pt>
                <c:pt idx="20">
                  <c:v>2.8</c:v>
                </c:pt>
                <c:pt idx="21">
                  <c:v>2.4</c:v>
                </c:pt>
                <c:pt idx="22">
                  <c:v>2.2000000000000002</c:v>
                </c:pt>
                <c:pt idx="23">
                  <c:v>2</c:v>
                </c:pt>
                <c:pt idx="2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D-44EB-B94F-40635A6A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84689152"/>
        <c:axId val="1584683392"/>
      </c:barChart>
      <c:catAx>
        <c:axId val="158468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683392"/>
        <c:crosses val="autoZero"/>
        <c:auto val="1"/>
        <c:lblAlgn val="ctr"/>
        <c:lblOffset val="100"/>
        <c:noMultiLvlLbl val="0"/>
      </c:catAx>
      <c:valAx>
        <c:axId val="158468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68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Performance by student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'Helper Calculations'!$I$1</c:f>
              <c:strCache>
                <c:ptCount val="1"/>
                <c:pt idx="0">
                  <c:v>Average Performance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'Helper Calculations'!$A$2:$A$26</c:f>
              <c:strCache>
                <c:ptCount val="25"/>
                <c:pt idx="0">
                  <c:v>S010</c:v>
                </c:pt>
                <c:pt idx="1">
                  <c:v>S019</c:v>
                </c:pt>
                <c:pt idx="2">
                  <c:v>S005</c:v>
                </c:pt>
                <c:pt idx="3">
                  <c:v>S014</c:v>
                </c:pt>
                <c:pt idx="4">
                  <c:v>S025</c:v>
                </c:pt>
                <c:pt idx="5">
                  <c:v>S001</c:v>
                </c:pt>
                <c:pt idx="6">
                  <c:v>S008</c:v>
                </c:pt>
                <c:pt idx="7">
                  <c:v>S021</c:v>
                </c:pt>
                <c:pt idx="8">
                  <c:v>S016</c:v>
                </c:pt>
                <c:pt idx="9">
                  <c:v>S002</c:v>
                </c:pt>
                <c:pt idx="10">
                  <c:v>S012</c:v>
                </c:pt>
                <c:pt idx="11">
                  <c:v>S023</c:v>
                </c:pt>
                <c:pt idx="12">
                  <c:v>S009</c:v>
                </c:pt>
                <c:pt idx="13">
                  <c:v>S006</c:v>
                </c:pt>
                <c:pt idx="14">
                  <c:v>S017</c:v>
                </c:pt>
                <c:pt idx="15">
                  <c:v>S020</c:v>
                </c:pt>
                <c:pt idx="16">
                  <c:v>S013</c:v>
                </c:pt>
                <c:pt idx="17">
                  <c:v>S003</c:v>
                </c:pt>
                <c:pt idx="18">
                  <c:v>S022</c:v>
                </c:pt>
                <c:pt idx="19">
                  <c:v>S011</c:v>
                </c:pt>
                <c:pt idx="20">
                  <c:v>S007</c:v>
                </c:pt>
                <c:pt idx="21">
                  <c:v>S024</c:v>
                </c:pt>
                <c:pt idx="22">
                  <c:v>S015</c:v>
                </c:pt>
                <c:pt idx="23">
                  <c:v>S004</c:v>
                </c:pt>
                <c:pt idx="24">
                  <c:v>S018</c:v>
                </c:pt>
              </c:strCache>
            </c:strRef>
          </c:cat>
          <c:val>
            <c:numRef>
              <c:f>'Helper Calculations'!$I$2:$I$26</c:f>
              <c:numCache>
                <c:formatCode>General</c:formatCode>
                <c:ptCount val="25"/>
                <c:pt idx="0">
                  <c:v>92</c:v>
                </c:pt>
                <c:pt idx="1">
                  <c:v>91</c:v>
                </c:pt>
                <c:pt idx="2">
                  <c:v>90</c:v>
                </c:pt>
                <c:pt idx="3">
                  <c:v>86.666666666666671</c:v>
                </c:pt>
                <c:pt idx="4">
                  <c:v>84.333333333333329</c:v>
                </c:pt>
                <c:pt idx="5">
                  <c:v>81.666666666666671</c:v>
                </c:pt>
                <c:pt idx="6">
                  <c:v>80</c:v>
                </c:pt>
                <c:pt idx="7">
                  <c:v>78</c:v>
                </c:pt>
                <c:pt idx="8">
                  <c:v>75</c:v>
                </c:pt>
                <c:pt idx="9">
                  <c:v>72.333333333333329</c:v>
                </c:pt>
                <c:pt idx="10">
                  <c:v>71.666666666666671</c:v>
                </c:pt>
                <c:pt idx="11">
                  <c:v>70.666666666666671</c:v>
                </c:pt>
                <c:pt idx="12">
                  <c:v>65.333333333333329</c:v>
                </c:pt>
                <c:pt idx="13">
                  <c:v>65</c:v>
                </c:pt>
                <c:pt idx="14">
                  <c:v>64.333333333333329</c:v>
                </c:pt>
                <c:pt idx="15">
                  <c:v>60.333333333333336</c:v>
                </c:pt>
                <c:pt idx="16">
                  <c:v>59.666666666666664</c:v>
                </c:pt>
                <c:pt idx="17">
                  <c:v>57.666666666666664</c:v>
                </c:pt>
                <c:pt idx="18">
                  <c:v>55.333333333333336</c:v>
                </c:pt>
                <c:pt idx="19">
                  <c:v>50.333333333333336</c:v>
                </c:pt>
                <c:pt idx="20">
                  <c:v>50</c:v>
                </c:pt>
                <c:pt idx="21">
                  <c:v>48</c:v>
                </c:pt>
                <c:pt idx="22">
                  <c:v>44.666666666666664</c:v>
                </c:pt>
                <c:pt idx="23">
                  <c:v>44.333333333333336</c:v>
                </c:pt>
                <c:pt idx="24">
                  <c:v>37.666666666666664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5-426C-92BC-8494DA757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7302672"/>
        <c:axId val="1637303152"/>
      </c:barChart>
      <c:catAx>
        <c:axId val="1637302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303152"/>
        <c:crosses val="autoZero"/>
        <c:auto val="1"/>
        <c:lblAlgn val="ctr"/>
        <c:lblOffset val="100"/>
        <c:tickLblSkip val="1"/>
        <c:noMultiLvlLbl val="0"/>
      </c:catAx>
      <c:valAx>
        <c:axId val="163730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30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B05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Relationship</a:t>
            </a:r>
            <a:r>
              <a:rPr lang="en-US" baseline="0"/>
              <a:t> between LMS Engagement and performance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'Helper Calculations'!$I$1</c:f>
              <c:strCache>
                <c:ptCount val="1"/>
                <c:pt idx="0">
                  <c:v>Average Performance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226848925013374"/>
                  <c:y val="-8.2111449590358692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 baseline="0">
                        <a:solidFill>
                          <a:schemeClr val="tx2"/>
                        </a:solidFill>
                      </a:rPr>
                      <a:t>y = 8.8458x + 27.481</a:t>
                    </a:r>
                    <a:br>
                      <a:rPr lang="en-US" sz="1050" b="1" baseline="0">
                        <a:solidFill>
                          <a:schemeClr val="tx2"/>
                        </a:solidFill>
                      </a:rPr>
                    </a:br>
                    <a:r>
                      <a:rPr lang="en-US" sz="1050" b="1" baseline="0">
                        <a:solidFill>
                          <a:schemeClr val="tx2"/>
                        </a:solidFill>
                      </a:rPr>
                      <a:t>R² = </a:t>
                    </a:r>
                    <a:r>
                      <a:rPr lang="en-US" sz="1050" b="1" baseline="0">
                        <a:solidFill>
                          <a:schemeClr val="tx1"/>
                        </a:solidFill>
                      </a:rPr>
                      <a:t>0.9817</a:t>
                    </a:r>
                    <a:endParaRPr lang="en-US" sz="1050" b="1">
                      <a:solidFill>
                        <a:schemeClr val="tx1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'Helper Calculations'!$C$2:$C$26</c:f>
              <c:numCache>
                <c:formatCode>General</c:formatCode>
                <c:ptCount val="25"/>
                <c:pt idx="0">
                  <c:v>7.5</c:v>
                </c:pt>
                <c:pt idx="1">
                  <c:v>7.2</c:v>
                </c:pt>
                <c:pt idx="2">
                  <c:v>7</c:v>
                </c:pt>
                <c:pt idx="3">
                  <c:v>6.8</c:v>
                </c:pt>
                <c:pt idx="4">
                  <c:v>6.4</c:v>
                </c:pt>
                <c:pt idx="5">
                  <c:v>6.2</c:v>
                </c:pt>
                <c:pt idx="6">
                  <c:v>6</c:v>
                </c:pt>
                <c:pt idx="7">
                  <c:v>5.9</c:v>
                </c:pt>
                <c:pt idx="8">
                  <c:v>5.0999999999999996</c:v>
                </c:pt>
                <c:pt idx="9">
                  <c:v>5.5</c:v>
                </c:pt>
                <c:pt idx="10">
                  <c:v>4.8</c:v>
                </c:pt>
                <c:pt idx="11">
                  <c:v>4.7</c:v>
                </c:pt>
                <c:pt idx="12">
                  <c:v>4</c:v>
                </c:pt>
                <c:pt idx="13">
                  <c:v>4.2</c:v>
                </c:pt>
                <c:pt idx="14">
                  <c:v>3.9</c:v>
                </c:pt>
                <c:pt idx="15">
                  <c:v>3.6</c:v>
                </c:pt>
                <c:pt idx="16">
                  <c:v>3.3</c:v>
                </c:pt>
                <c:pt idx="17">
                  <c:v>3.1</c:v>
                </c:pt>
                <c:pt idx="18">
                  <c:v>2.9</c:v>
                </c:pt>
                <c:pt idx="19">
                  <c:v>2.5</c:v>
                </c:pt>
                <c:pt idx="20">
                  <c:v>2.8</c:v>
                </c:pt>
                <c:pt idx="21">
                  <c:v>2.4</c:v>
                </c:pt>
                <c:pt idx="22">
                  <c:v>2.2000000000000002</c:v>
                </c:pt>
                <c:pt idx="23">
                  <c:v>2</c:v>
                </c:pt>
                <c:pt idx="24">
                  <c:v>1.8</c:v>
                </c:pt>
              </c:numCache>
            </c:numRef>
          </c:xVal>
          <c:yVal>
            <c:numRef>
              <c:f>'Helper Calculations'!$I$2:$I$26</c:f>
              <c:numCache>
                <c:formatCode>General</c:formatCode>
                <c:ptCount val="25"/>
                <c:pt idx="0">
                  <c:v>92</c:v>
                </c:pt>
                <c:pt idx="1">
                  <c:v>91</c:v>
                </c:pt>
                <c:pt idx="2">
                  <c:v>90</c:v>
                </c:pt>
                <c:pt idx="3">
                  <c:v>86.666666666666671</c:v>
                </c:pt>
                <c:pt idx="4">
                  <c:v>84.333333333333329</c:v>
                </c:pt>
                <c:pt idx="5">
                  <c:v>81.666666666666671</c:v>
                </c:pt>
                <c:pt idx="6">
                  <c:v>80</c:v>
                </c:pt>
                <c:pt idx="7">
                  <c:v>78</c:v>
                </c:pt>
                <c:pt idx="8">
                  <c:v>75</c:v>
                </c:pt>
                <c:pt idx="9">
                  <c:v>72.333333333333329</c:v>
                </c:pt>
                <c:pt idx="10">
                  <c:v>71.666666666666671</c:v>
                </c:pt>
                <c:pt idx="11">
                  <c:v>70.666666666666671</c:v>
                </c:pt>
                <c:pt idx="12">
                  <c:v>65.333333333333329</c:v>
                </c:pt>
                <c:pt idx="13">
                  <c:v>65</c:v>
                </c:pt>
                <c:pt idx="14">
                  <c:v>64.333333333333329</c:v>
                </c:pt>
                <c:pt idx="15">
                  <c:v>60.333333333333336</c:v>
                </c:pt>
                <c:pt idx="16">
                  <c:v>59.666666666666664</c:v>
                </c:pt>
                <c:pt idx="17">
                  <c:v>57.666666666666664</c:v>
                </c:pt>
                <c:pt idx="18">
                  <c:v>55.333333333333336</c:v>
                </c:pt>
                <c:pt idx="19">
                  <c:v>50.333333333333336</c:v>
                </c:pt>
                <c:pt idx="20">
                  <c:v>50</c:v>
                </c:pt>
                <c:pt idx="21">
                  <c:v>48</c:v>
                </c:pt>
                <c:pt idx="22">
                  <c:v>44.666666666666664</c:v>
                </c:pt>
                <c:pt idx="23">
                  <c:v>44.333333333333336</c:v>
                </c:pt>
                <c:pt idx="24">
                  <c:v>37.666666666666664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65-48E3-B901-685890772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4954991"/>
        <c:axId val="1384954031"/>
      </c:scatterChart>
      <c:valAx>
        <c:axId val="138495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954031"/>
        <c:crosses val="autoZero"/>
        <c:crossBetween val="midCat"/>
      </c:valAx>
      <c:valAx>
        <c:axId val="138495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954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B05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 Performance</a:t>
            </a:r>
            <a:r>
              <a:rPr lang="en-US" baseline="0"/>
              <a:t> Status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'Helper Calculations'!$O$1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3B-4D17-A6BA-D801E3332BF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3B-4D17-A6BA-D801E3332BF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3B-4D17-A6BA-D801E3332BF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5EA4501-F8EF-4E8B-92B6-8C6AD8616990}" type="CATEGORYNAME">
                      <a:rPr lang="en-US" sz="1100" b="1"/>
                      <a:pPr/>
                      <a:t>[CATEGORY NAME]</a:t>
                    </a:fld>
                    <a:r>
                      <a:rPr lang="en-US" sz="1100" baseline="0"/>
                      <a:t>
</a:t>
                    </a:r>
                    <a:fld id="{3190479E-B4BD-4587-8646-D3CC2098024E}" type="PERCENTAGE">
                      <a:rPr lang="en-US" sz="1100" b="1" baseline="0"/>
                      <a:pPr/>
                      <a:t>[PERCENTAGE]</a:t>
                    </a:fld>
                    <a:endParaRPr lang="en-US" sz="110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3B-4D17-A6BA-D801E3332BF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05520C-DDD9-42C1-B8C8-D512B390AEB8}" type="CATEGORYNAME">
                      <a:rPr lang="en-US" sz="1100" b="1"/>
                      <a:pPr/>
                      <a:t>[CATEGORY NAME]</a:t>
                    </a:fld>
                    <a:r>
                      <a:rPr lang="en-US" sz="1100" b="1" baseline="0"/>
                      <a:t>
</a:t>
                    </a:r>
                    <a:fld id="{3B80C181-935D-4CD4-AC5C-A195C3B20BEB}" type="PERCENTAGE">
                      <a:rPr lang="en-US" sz="1100" b="1" baseline="0"/>
                      <a:pPr/>
                      <a:t>[PERCENTAGE]</a:t>
                    </a:fld>
                    <a:endParaRPr lang="en-US" sz="1100" b="1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63B-4D17-A6BA-D801E3332BF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D0586B4-4464-4172-9841-5EF8DC78DFEB}" type="CATEGORYNAME">
                      <a:rPr lang="en-US" sz="1100" b="1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7E352770-30AD-43BD-BE27-AFF3600E069B}" type="PERCENTAGE">
                      <a:rPr lang="en-US" sz="1100" b="1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3B-4D17-A6BA-D801E3332B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'Helper Calculations'!$N$2:$N$4</c:f>
              <c:strCache>
                <c:ptCount val="3"/>
                <c:pt idx="0">
                  <c:v>Pass</c:v>
                </c:pt>
                <c:pt idx="1">
                  <c:v>Borderline</c:v>
                </c:pt>
                <c:pt idx="2">
                  <c:v>At Risk</c:v>
                </c:pt>
              </c:strCache>
            </c:strRef>
          </c:cat>
          <c:val>
            <c:numRef>
              <c:f>'Helper Calculations'!$O$2:$O$4</c:f>
              <c:numCache>
                <c:formatCode>General</c:formatCode>
                <c:ptCount val="3"/>
                <c:pt idx="0">
                  <c:v>12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3B-4D17-A6BA-D801E3332B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B0F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 Engagement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'Helper Calculations'!$R$1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7B-4206-82E4-870C20F67A6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7B-4206-82E4-870C20F67A6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7B-4206-82E4-870C20F67A6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45DB283-C954-43AE-A6A2-A6A49E09219B}" type="CATEGORYNAME">
                      <a:rPr lang="en-US" sz="1100" b="1"/>
                      <a:pPr/>
                      <a:t>[CATEGORY NAME]</a:t>
                    </a:fld>
                    <a:r>
                      <a:rPr lang="en-US" sz="1100" b="1" baseline="0"/>
                      <a:t>
</a:t>
                    </a:r>
                    <a:fld id="{A257BE18-A6A0-45C2-8A27-5E7B31CF81B1}" type="PERCENTAGE">
                      <a:rPr lang="en-US" sz="1100" b="1" baseline="0"/>
                      <a:pPr/>
                      <a:t>[PERCENTAGE]</a:t>
                    </a:fld>
                    <a:endParaRPr lang="en-US" sz="1100" b="1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7B-4206-82E4-870C20F67A6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2451B6-B849-458E-A870-E5AC132376CE}" type="CATEGORYNAME">
                      <a:rPr lang="en-US" sz="1100" b="1"/>
                      <a:pPr/>
                      <a:t>[CATEGORY NAME]</a:t>
                    </a:fld>
                    <a:r>
                      <a:rPr lang="en-US" sz="1100" b="1" baseline="0"/>
                      <a:t>
</a:t>
                    </a:r>
                    <a:fld id="{4C972DFA-5C15-4DCF-8B6F-617B921302C0}" type="PERCENTAGE">
                      <a:rPr lang="en-US" sz="1100" b="1" baseline="0"/>
                      <a:pPr/>
                      <a:t>[PERCENTAGE]</a:t>
                    </a:fld>
                    <a:endParaRPr lang="en-US" sz="1100" b="1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7B-4206-82E4-870C20F67A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683326-7000-4D69-8961-78A49C6E5D6E}" type="CATEGORYNAME">
                      <a:rPr lang="en-US" sz="1100" b="1"/>
                      <a:pPr/>
                      <a:t>[CATEGORY NAME]</a:t>
                    </a:fld>
                    <a:r>
                      <a:rPr lang="en-US" sz="1100" b="1" baseline="0"/>
                      <a:t>
</a:t>
                    </a:r>
                    <a:fld id="{476ABF15-E886-49AB-8363-0591B315B099}" type="PERCENTAGE">
                      <a:rPr lang="en-US" sz="1100" b="1" baseline="0"/>
                      <a:pPr/>
                      <a:t>[PERCENTAGE]</a:t>
                    </a:fld>
                    <a:endParaRPr lang="en-US" sz="1100" b="1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7B-4206-82E4-870C20F67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'Helper Calculations'!$Q$2:$Q$4</c:f>
              <c:strCache>
                <c:ptCount val="3"/>
                <c:pt idx="0">
                  <c:v>High</c:v>
                </c:pt>
                <c:pt idx="1">
                  <c:v>Moderate</c:v>
                </c:pt>
                <c:pt idx="2">
                  <c:v>Low</c:v>
                </c:pt>
              </c:strCache>
            </c:strRef>
          </c:cat>
          <c:val>
            <c:numRef>
              <c:f>'Helper Calculations'!$R$2:$R$4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7B-4206-82E4-870C20F67A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B0F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180975</xdr:rowOff>
    </xdr:from>
    <xdr:to>
      <xdr:col>8</xdr:col>
      <xdr:colOff>1</xdr:colOff>
      <xdr:row>26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5B5935-A12C-4B81-AB97-06D8CF174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8</xdr:row>
      <xdr:rowOff>180975</xdr:rowOff>
    </xdr:from>
    <xdr:to>
      <xdr:col>15</xdr:col>
      <xdr:colOff>485775</xdr:colOff>
      <xdr:row>26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2A66D7-38E9-4363-B11D-17AEBA9A2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33</xdr:row>
      <xdr:rowOff>190499</xdr:rowOff>
    </xdr:from>
    <xdr:to>
      <xdr:col>8</xdr:col>
      <xdr:colOff>0</xdr:colOff>
      <xdr:row>48</xdr:row>
      <xdr:rowOff>117020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F6FD15-795D-4D6B-BC7C-A58CD2B61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34</xdr:row>
      <xdr:rowOff>0</xdr:rowOff>
    </xdr:from>
    <xdr:to>
      <xdr:col>15</xdr:col>
      <xdr:colOff>512989</xdr:colOff>
      <xdr:row>48</xdr:row>
      <xdr:rowOff>117021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641394-E21A-4EA1-A595-D72FA02E4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56</xdr:row>
      <xdr:rowOff>9524</xdr:rowOff>
    </xdr:from>
    <xdr:to>
      <xdr:col>8</xdr:col>
      <xdr:colOff>19050</xdr:colOff>
      <xdr:row>71</xdr:row>
      <xdr:rowOff>2117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C28830-CCA4-4D57-AE11-0791B6168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9525</xdr:colOff>
      <xdr:row>56</xdr:row>
      <xdr:rowOff>9525</xdr:rowOff>
    </xdr:from>
    <xdr:to>
      <xdr:col>15</xdr:col>
      <xdr:colOff>496358</xdr:colOff>
      <xdr:row>71</xdr:row>
      <xdr:rowOff>20110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A27B97-E121-45E1-A568-06E1B68C6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5</xdr:col>
      <xdr:colOff>19050</xdr:colOff>
      <xdr:row>0</xdr:row>
      <xdr:rowOff>114300</xdr:rowOff>
    </xdr:from>
    <xdr:ext cx="4257675" cy="37407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D2A2C3F-7B53-F601-6B77-2116DBC407BD}"/>
            </a:ext>
          </a:extLst>
        </xdr:cNvPr>
        <xdr:cNvSpPr txBox="1"/>
      </xdr:nvSpPr>
      <xdr:spPr>
        <a:xfrm>
          <a:off x="3067050" y="114300"/>
          <a:ext cx="4257675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 b="1"/>
            <a:t>Student Learning Analytics Dashboard</a:t>
          </a:r>
        </a:p>
      </xdr:txBody>
    </xdr:sp>
    <xdr:clientData/>
  </xdr:oneCellAnchor>
  <xdr:twoCellAnchor>
    <xdr:from>
      <xdr:col>6</xdr:col>
      <xdr:colOff>209550</xdr:colOff>
      <xdr:row>6</xdr:row>
      <xdr:rowOff>0</xdr:rowOff>
    </xdr:from>
    <xdr:to>
      <xdr:col>9</xdr:col>
      <xdr:colOff>476250</xdr:colOff>
      <xdr:row>8</xdr:row>
      <xdr:rowOff>66675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611A136-B120-DEE1-D69E-0BED2DB836F3}"/>
            </a:ext>
          </a:extLst>
        </xdr:cNvPr>
        <xdr:cNvSpPr txBox="1"/>
      </xdr:nvSpPr>
      <xdr:spPr>
        <a:xfrm>
          <a:off x="3867150" y="1143000"/>
          <a:ext cx="20955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Engagement Section</a:t>
          </a:r>
        </a:p>
      </xdr:txBody>
    </xdr:sp>
    <xdr:clientData/>
  </xdr:twoCellAnchor>
  <xdr:twoCellAnchor>
    <xdr:from>
      <xdr:col>6</xdr:col>
      <xdr:colOff>114300</xdr:colOff>
      <xdr:row>29</xdr:row>
      <xdr:rowOff>161925</xdr:rowOff>
    </xdr:from>
    <xdr:to>
      <xdr:col>9</xdr:col>
      <xdr:colOff>381000</xdr:colOff>
      <xdr:row>32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42C94D9-A2CC-4538-ABAB-4015AFDEB2BE}"/>
            </a:ext>
          </a:extLst>
        </xdr:cNvPr>
        <xdr:cNvSpPr txBox="1"/>
      </xdr:nvSpPr>
      <xdr:spPr>
        <a:xfrm>
          <a:off x="3771900" y="5686425"/>
          <a:ext cx="20955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Performance Section</a:t>
          </a:r>
        </a:p>
      </xdr:txBody>
    </xdr:sp>
    <xdr:clientData/>
  </xdr:twoCellAnchor>
  <xdr:twoCellAnchor>
    <xdr:from>
      <xdr:col>6</xdr:col>
      <xdr:colOff>276225</xdr:colOff>
      <xdr:row>51</xdr:row>
      <xdr:rowOff>161925</xdr:rowOff>
    </xdr:from>
    <xdr:to>
      <xdr:col>9</xdr:col>
      <xdr:colOff>542925</xdr:colOff>
      <xdr:row>54</xdr:row>
      <xdr:rowOff>38100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6B6B28F-F655-4612-9419-A78B9A40FAC8}"/>
            </a:ext>
          </a:extLst>
        </xdr:cNvPr>
        <xdr:cNvSpPr txBox="1"/>
      </xdr:nvSpPr>
      <xdr:spPr>
        <a:xfrm>
          <a:off x="3933825" y="9877425"/>
          <a:ext cx="209550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Analytics Section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07D89-6182-477F-997C-7FCB72C10ECF}" name="Table2" displayName="Table2" ref="A1:H26" totalsRowShown="0" headerRowDxfId="28" headerRowBorderDxfId="27" tableBorderDxfId="26" totalsRowBorderDxfId="25">
  <autoFilter ref="A1:H26" xr:uid="{7FF07D89-6182-477F-997C-7FCB72C10ECF}"/>
  <tableColumns count="8">
    <tableColumn id="1" xr3:uid="{90317C56-A9A2-49E1-AFE9-342652DB8535}" name="Student ID" dataDxfId="24"/>
    <tableColumn id="2" xr3:uid="{CB18D1A1-7BF1-4EEB-AB4B-7147E1BC4BAB}" name="LMS Logins" dataDxfId="23"/>
    <tableColumn id="3" xr3:uid="{7D25E89D-DF0D-43E3-95A3-360E9A5BE55D}" name="Avg Time on LMS (hrs/week)" dataDxfId="22"/>
    <tableColumn id="4" xr3:uid="{D6A82188-0824-4270-8EF7-CD6ECC0D7D2D}" name="Forum Posts" dataDxfId="21"/>
    <tableColumn id="5" xr3:uid="{C9A0DC5B-8588-4D73-871B-FE6F9B7AF3A5}" name="Quiz Avg (%)" dataDxfId="20"/>
    <tableColumn id="6" xr3:uid="{1F93F828-EB56-4B25-B351-4DD11C615A90}" name="Assignment 1 (%)" dataDxfId="19"/>
    <tableColumn id="7" xr3:uid="{30B10259-CAEB-4011-8EB0-14E0B1432142}" name="Assignment 2 (%)" dataDxfId="18"/>
    <tableColumn id="8" xr3:uid="{7D720C86-8B16-4E13-9C59-D182C28358B2}" name="Final Status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5542B9-19F4-4141-BF09-69E7AC89314F}" name="Table24" displayName="Table24" ref="A1:K26" totalsRowShown="0" headerRowDxfId="16" headerRowBorderDxfId="15" tableBorderDxfId="14" totalsRowBorderDxfId="13">
  <autoFilter ref="A1:K26" xr:uid="{555542B9-19F4-4141-BF09-69E7AC89314F}"/>
  <sortState xmlns:xlrd2="http://schemas.microsoft.com/office/spreadsheetml/2017/richdata2" ref="A2:K26">
    <sortCondition descending="1" ref="I1:I26"/>
  </sortState>
  <tableColumns count="11">
    <tableColumn id="1" xr3:uid="{651EA483-3870-40F9-8AD1-637A7D4C7347}" name="Student ID" dataDxfId="12"/>
    <tableColumn id="2" xr3:uid="{B9341B28-C2E7-40FC-8FC6-7A164693AE67}" name="LMS Logins" dataDxfId="11"/>
    <tableColumn id="3" xr3:uid="{31DAB02D-BCC0-4FD3-87A7-341A781EE848}" name="Avg Time on LMS (hrs/week)" dataDxfId="10"/>
    <tableColumn id="4" xr3:uid="{0BB2A7E5-E180-479F-9E05-B7FB60409323}" name="Forum Posts" dataDxfId="9"/>
    <tableColumn id="5" xr3:uid="{2E103C97-F039-4EC3-AE75-0BF4D63C5129}" name="Quiz Avg (%)" dataDxfId="8"/>
    <tableColumn id="6" xr3:uid="{EC085285-A4B8-4A59-AA3D-C1F60DDFE562}" name="Assignment 1 (%)" dataDxfId="7"/>
    <tableColumn id="7" xr3:uid="{418F0283-4A3F-4D5E-BE25-95067B7A8179}" name="Assignment 2 (%)" dataDxfId="6"/>
    <tableColumn id="8" xr3:uid="{6360B205-4490-467A-8306-6329FCB69DF3}" name="Final Status" dataDxfId="5"/>
    <tableColumn id="9" xr3:uid="{8811BFE3-9C05-4F6D-883D-604C2786C1D4}" name="Average Performance" dataDxfId="4">
      <calculatedColumnFormula>AVERAGE(E2:G2)</calculatedColumnFormula>
    </tableColumn>
    <tableColumn id="10" xr3:uid="{FF14B867-D905-47D1-AD53-97C69CCA28FE}" name="Risk Flag" dataDxfId="3">
      <calculatedColumnFormula>IF(OR(B2&lt;20,C2&lt;3,I2&lt;60),"At Risk","On Track")</calculatedColumnFormula>
    </tableColumn>
    <tableColumn id="11" xr3:uid="{299FE79B-829B-4C43-A5FB-D7BBB64BCC1B}" name="Engagement level" dataDxfId="2">
      <calculatedColumnFormula>IF(AND(B2&gt;=35,C2&gt;=5,D2&gt;=5),"High",IF(AND(B2&gt;=20,C2&gt;=3,D2&gt;=2),"Moderate","Low"))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4E51C7-FF6F-4024-9C3B-6ADD8F04E05C}" name="Table7" displayName="Table7" ref="N1:O4" totalsRowShown="0">
  <autoFilter ref="N1:O4" xr:uid="{EC4E51C7-FF6F-4024-9C3B-6ADD8F04E05C}"/>
  <tableColumns count="2">
    <tableColumn id="1" xr3:uid="{32D06D07-6C54-4731-B859-2F2429517D7F}" name="Status"/>
    <tableColumn id="2" xr3:uid="{9CECDB0E-CC64-4730-B2FB-D8BBE984446D}" name="Count" dataDxfId="1">
      <calculatedColumnFormula>COUNTIF(H:H, N2)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F7F392-53AB-4CCD-82FA-0829CD95D8A9}" name="Table8" displayName="Table8" ref="Q1:R4" totalsRowShown="0">
  <autoFilter ref="Q1:R4" xr:uid="{BFF7F392-53AB-4CCD-82FA-0829CD95D8A9}"/>
  <tableColumns count="2">
    <tableColumn id="1" xr3:uid="{856D4ED7-5362-4260-9AE9-33D783AD2CEA}" name="Engagement Level"/>
    <tableColumn id="2" xr3:uid="{A993A5B5-63F8-4203-8B13-67D9989730C0}" name="Count" dataDxfId="0">
      <calculatedColumnFormula>COUNTIF(K:K, Q2)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ECD2-3392-4FA4-94D4-9261575E60BF}">
  <dimension ref="A1:H26"/>
  <sheetViews>
    <sheetView workbookViewId="0">
      <selection activeCell="C8" sqref="C8"/>
    </sheetView>
  </sheetViews>
  <sheetFormatPr defaultRowHeight="15" x14ac:dyDescent="0.25"/>
  <cols>
    <col min="1" max="1" width="14.5703125" customWidth="1"/>
    <col min="2" max="2" width="21.28515625" customWidth="1"/>
    <col min="3" max="3" width="28.140625" customWidth="1"/>
    <col min="4" max="4" width="14.85546875" customWidth="1"/>
    <col min="5" max="5" width="18.140625" customWidth="1"/>
    <col min="6" max="6" width="18.5703125" customWidth="1"/>
    <col min="7" max="7" width="20.85546875" customWidth="1"/>
    <col min="8" max="8" width="21.28515625" customWidth="1"/>
  </cols>
  <sheetData>
    <row r="1" spans="1:8" ht="30" x14ac:dyDescent="0.25">
      <c r="A1" s="10" t="s">
        <v>0</v>
      </c>
      <c r="B1" s="11" t="s">
        <v>18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2" t="s">
        <v>6</v>
      </c>
    </row>
    <row r="2" spans="1:8" x14ac:dyDescent="0.25">
      <c r="A2" s="3" t="s">
        <v>7</v>
      </c>
      <c r="B2" s="1">
        <v>45</v>
      </c>
      <c r="C2" s="1">
        <v>6.2</v>
      </c>
      <c r="D2" s="1">
        <v>8</v>
      </c>
      <c r="E2" s="1">
        <v>82</v>
      </c>
      <c r="F2" s="1">
        <v>78</v>
      </c>
      <c r="G2" s="1">
        <v>85</v>
      </c>
      <c r="H2" s="5" t="s">
        <v>8</v>
      </c>
    </row>
    <row r="3" spans="1:8" x14ac:dyDescent="0.25">
      <c r="A3" s="3" t="s">
        <v>9</v>
      </c>
      <c r="B3" s="1">
        <v>38</v>
      </c>
      <c r="C3" s="1">
        <v>5.5</v>
      </c>
      <c r="D3" s="1">
        <v>6</v>
      </c>
      <c r="E3" s="1">
        <v>75</v>
      </c>
      <c r="F3" s="1">
        <v>72</v>
      </c>
      <c r="G3" s="1">
        <v>70</v>
      </c>
      <c r="H3" s="5" t="s">
        <v>8</v>
      </c>
    </row>
    <row r="4" spans="1:8" x14ac:dyDescent="0.25">
      <c r="A4" s="3" t="s">
        <v>10</v>
      </c>
      <c r="B4" s="1">
        <v>20</v>
      </c>
      <c r="C4" s="1">
        <v>3.1</v>
      </c>
      <c r="D4" s="1">
        <v>2</v>
      </c>
      <c r="E4" s="1">
        <v>58</v>
      </c>
      <c r="F4" s="1">
        <v>60</v>
      </c>
      <c r="G4" s="1">
        <v>55</v>
      </c>
      <c r="H4" s="5" t="s">
        <v>11</v>
      </c>
    </row>
    <row r="5" spans="1:8" x14ac:dyDescent="0.25">
      <c r="A5" s="3" t="s">
        <v>12</v>
      </c>
      <c r="B5" s="1">
        <v>12</v>
      </c>
      <c r="C5" s="1">
        <v>2</v>
      </c>
      <c r="D5" s="1">
        <v>1</v>
      </c>
      <c r="E5" s="1">
        <v>45</v>
      </c>
      <c r="F5" s="1">
        <v>48</v>
      </c>
      <c r="G5" s="1">
        <v>40</v>
      </c>
      <c r="H5" s="5" t="s">
        <v>11</v>
      </c>
    </row>
    <row r="6" spans="1:8" x14ac:dyDescent="0.25">
      <c r="A6" s="3" t="s">
        <v>13</v>
      </c>
      <c r="B6" s="1">
        <v>50</v>
      </c>
      <c r="C6" s="1">
        <v>7</v>
      </c>
      <c r="D6" s="1">
        <v>10</v>
      </c>
      <c r="E6" s="1">
        <v>90</v>
      </c>
      <c r="F6" s="1">
        <v>88</v>
      </c>
      <c r="G6" s="1">
        <v>92</v>
      </c>
      <c r="H6" s="5" t="s">
        <v>8</v>
      </c>
    </row>
    <row r="7" spans="1:8" x14ac:dyDescent="0.25">
      <c r="A7" s="3" t="s">
        <v>14</v>
      </c>
      <c r="B7" s="1">
        <v>30</v>
      </c>
      <c r="C7" s="1">
        <v>4.2</v>
      </c>
      <c r="D7" s="1">
        <v>4</v>
      </c>
      <c r="E7" s="1">
        <v>68</v>
      </c>
      <c r="F7" s="1">
        <v>65</v>
      </c>
      <c r="G7" s="1">
        <v>62</v>
      </c>
      <c r="H7" s="5" t="s">
        <v>15</v>
      </c>
    </row>
    <row r="8" spans="1:8" x14ac:dyDescent="0.25">
      <c r="A8" s="3" t="s">
        <v>16</v>
      </c>
      <c r="B8" s="1">
        <v>18</v>
      </c>
      <c r="C8" s="1">
        <v>2.8</v>
      </c>
      <c r="D8" s="1">
        <v>1</v>
      </c>
      <c r="E8" s="1">
        <v>52</v>
      </c>
      <c r="F8" s="1">
        <v>50</v>
      </c>
      <c r="G8" s="1">
        <v>48</v>
      </c>
      <c r="H8" s="5" t="s">
        <v>11</v>
      </c>
    </row>
    <row r="9" spans="1:8" x14ac:dyDescent="0.25">
      <c r="A9" s="3" t="s">
        <v>17</v>
      </c>
      <c r="B9" s="1">
        <v>42</v>
      </c>
      <c r="C9" s="1">
        <v>6</v>
      </c>
      <c r="D9" s="1">
        <v>7</v>
      </c>
      <c r="E9" s="1">
        <v>80</v>
      </c>
      <c r="F9" s="1">
        <v>82</v>
      </c>
      <c r="G9" s="1">
        <v>78</v>
      </c>
      <c r="H9" s="5" t="s">
        <v>8</v>
      </c>
    </row>
    <row r="10" spans="1:8" x14ac:dyDescent="0.25">
      <c r="A10" s="4" t="s">
        <v>19</v>
      </c>
      <c r="B10" s="2">
        <v>28</v>
      </c>
      <c r="C10" s="2">
        <v>4</v>
      </c>
      <c r="D10" s="2">
        <v>3</v>
      </c>
      <c r="E10" s="2">
        <v>65</v>
      </c>
      <c r="F10" s="2">
        <v>67</v>
      </c>
      <c r="G10" s="2">
        <v>64</v>
      </c>
      <c r="H10" s="6" t="s">
        <v>15</v>
      </c>
    </row>
    <row r="11" spans="1:8" x14ac:dyDescent="0.25">
      <c r="A11" s="4" t="s">
        <v>20</v>
      </c>
      <c r="B11" s="2">
        <v>55</v>
      </c>
      <c r="C11" s="2">
        <v>7.5</v>
      </c>
      <c r="D11" s="2">
        <v>11</v>
      </c>
      <c r="E11" s="2">
        <v>92</v>
      </c>
      <c r="F11" s="2">
        <v>90</v>
      </c>
      <c r="G11" s="2">
        <v>94</v>
      </c>
      <c r="H11" s="6" t="s">
        <v>8</v>
      </c>
    </row>
    <row r="12" spans="1:8" x14ac:dyDescent="0.25">
      <c r="A12" s="4" t="s">
        <v>21</v>
      </c>
      <c r="B12" s="2">
        <v>16</v>
      </c>
      <c r="C12" s="2">
        <v>2.5</v>
      </c>
      <c r="D12" s="2">
        <v>2</v>
      </c>
      <c r="E12" s="2">
        <v>50</v>
      </c>
      <c r="F12" s="2">
        <v>52</v>
      </c>
      <c r="G12" s="2">
        <v>49</v>
      </c>
      <c r="H12" s="6" t="s">
        <v>11</v>
      </c>
    </row>
    <row r="13" spans="1:8" x14ac:dyDescent="0.25">
      <c r="A13" s="4" t="s">
        <v>22</v>
      </c>
      <c r="B13" s="2">
        <v>34</v>
      </c>
      <c r="C13" s="2">
        <v>4.8</v>
      </c>
      <c r="D13" s="2">
        <v>5</v>
      </c>
      <c r="E13" s="2">
        <v>72</v>
      </c>
      <c r="F13" s="2">
        <v>70</v>
      </c>
      <c r="G13" s="2">
        <v>73</v>
      </c>
      <c r="H13" s="6" t="s">
        <v>8</v>
      </c>
    </row>
    <row r="14" spans="1:8" x14ac:dyDescent="0.25">
      <c r="A14" s="4" t="s">
        <v>23</v>
      </c>
      <c r="B14" s="2">
        <v>22</v>
      </c>
      <c r="C14" s="2">
        <v>3.3</v>
      </c>
      <c r="D14" s="2">
        <v>2</v>
      </c>
      <c r="E14" s="2">
        <v>60</v>
      </c>
      <c r="F14" s="2">
        <v>58</v>
      </c>
      <c r="G14" s="2">
        <v>61</v>
      </c>
      <c r="H14" s="6" t="s">
        <v>15</v>
      </c>
    </row>
    <row r="15" spans="1:8" x14ac:dyDescent="0.25">
      <c r="A15" s="4" t="s">
        <v>24</v>
      </c>
      <c r="B15" s="2">
        <v>48</v>
      </c>
      <c r="C15" s="2">
        <v>6.8</v>
      </c>
      <c r="D15" s="2">
        <v>9</v>
      </c>
      <c r="E15" s="2">
        <v>88</v>
      </c>
      <c r="F15" s="2">
        <v>85</v>
      </c>
      <c r="G15" s="2">
        <v>87</v>
      </c>
      <c r="H15" s="6" t="s">
        <v>8</v>
      </c>
    </row>
    <row r="16" spans="1:8" x14ac:dyDescent="0.25">
      <c r="A16" s="4" t="s">
        <v>25</v>
      </c>
      <c r="B16" s="2">
        <v>14</v>
      </c>
      <c r="C16" s="2">
        <v>2.2000000000000002</v>
      </c>
      <c r="D16" s="2">
        <v>1</v>
      </c>
      <c r="E16" s="2">
        <v>47</v>
      </c>
      <c r="F16" s="2">
        <v>45</v>
      </c>
      <c r="G16" s="2">
        <v>42</v>
      </c>
      <c r="H16" s="6" t="s">
        <v>11</v>
      </c>
    </row>
    <row r="17" spans="1:8" x14ac:dyDescent="0.25">
      <c r="A17" s="4" t="s">
        <v>26</v>
      </c>
      <c r="B17" s="2">
        <v>36</v>
      </c>
      <c r="C17" s="2">
        <v>5.0999999999999996</v>
      </c>
      <c r="D17" s="2">
        <v>6</v>
      </c>
      <c r="E17" s="2">
        <v>74</v>
      </c>
      <c r="F17" s="2">
        <v>76</v>
      </c>
      <c r="G17" s="2">
        <v>75</v>
      </c>
      <c r="H17" s="6" t="s">
        <v>8</v>
      </c>
    </row>
    <row r="18" spans="1:8" x14ac:dyDescent="0.25">
      <c r="A18" s="4" t="s">
        <v>27</v>
      </c>
      <c r="B18" s="2">
        <v>26</v>
      </c>
      <c r="C18" s="2">
        <v>3.9</v>
      </c>
      <c r="D18" s="2">
        <v>3</v>
      </c>
      <c r="E18" s="2">
        <v>66</v>
      </c>
      <c r="F18" s="2">
        <v>64</v>
      </c>
      <c r="G18" s="2">
        <v>63</v>
      </c>
      <c r="H18" s="6" t="s">
        <v>15</v>
      </c>
    </row>
    <row r="19" spans="1:8" x14ac:dyDescent="0.25">
      <c r="A19" s="4" t="s">
        <v>28</v>
      </c>
      <c r="B19" s="2">
        <v>10</v>
      </c>
      <c r="C19" s="2">
        <v>1.8</v>
      </c>
      <c r="D19" s="2">
        <v>0</v>
      </c>
      <c r="E19" s="2">
        <v>40</v>
      </c>
      <c r="F19" s="2">
        <v>38</v>
      </c>
      <c r="G19" s="2">
        <v>35</v>
      </c>
      <c r="H19" s="6" t="s">
        <v>11</v>
      </c>
    </row>
    <row r="20" spans="1:8" x14ac:dyDescent="0.25">
      <c r="A20" s="4" t="s">
        <v>29</v>
      </c>
      <c r="B20" s="2">
        <v>52</v>
      </c>
      <c r="C20" s="2">
        <v>7.2</v>
      </c>
      <c r="D20" s="2">
        <v>10</v>
      </c>
      <c r="E20" s="2">
        <v>91</v>
      </c>
      <c r="F20" s="2">
        <v>89</v>
      </c>
      <c r="G20" s="2">
        <v>93</v>
      </c>
      <c r="H20" s="6" t="s">
        <v>8</v>
      </c>
    </row>
    <row r="21" spans="1:8" x14ac:dyDescent="0.25">
      <c r="A21" s="4" t="s">
        <v>30</v>
      </c>
      <c r="B21" s="2">
        <v>24</v>
      </c>
      <c r="C21" s="2">
        <v>3.6</v>
      </c>
      <c r="D21" s="2">
        <v>3</v>
      </c>
      <c r="E21" s="2">
        <v>62</v>
      </c>
      <c r="F21" s="2">
        <v>60</v>
      </c>
      <c r="G21" s="2">
        <v>59</v>
      </c>
      <c r="H21" s="6" t="s">
        <v>15</v>
      </c>
    </row>
    <row r="22" spans="1:8" x14ac:dyDescent="0.25">
      <c r="A22" s="4" t="s">
        <v>31</v>
      </c>
      <c r="B22" s="2">
        <v>40</v>
      </c>
      <c r="C22" s="2">
        <v>5.9</v>
      </c>
      <c r="D22" s="2">
        <v>7</v>
      </c>
      <c r="E22" s="2">
        <v>78</v>
      </c>
      <c r="F22" s="2">
        <v>80</v>
      </c>
      <c r="G22" s="2">
        <v>76</v>
      </c>
      <c r="H22" s="6" t="s">
        <v>8</v>
      </c>
    </row>
    <row r="23" spans="1:8" x14ac:dyDescent="0.25">
      <c r="A23" s="4" t="s">
        <v>32</v>
      </c>
      <c r="B23" s="2">
        <v>19</v>
      </c>
      <c r="C23" s="2">
        <v>2.9</v>
      </c>
      <c r="D23" s="2">
        <v>2</v>
      </c>
      <c r="E23" s="2">
        <v>55</v>
      </c>
      <c r="F23" s="2">
        <v>57</v>
      </c>
      <c r="G23" s="2">
        <v>54</v>
      </c>
      <c r="H23" s="6" t="s">
        <v>11</v>
      </c>
    </row>
    <row r="24" spans="1:8" x14ac:dyDescent="0.25">
      <c r="A24" s="4" t="s">
        <v>33</v>
      </c>
      <c r="B24" s="2">
        <v>33</v>
      </c>
      <c r="C24" s="2">
        <v>4.7</v>
      </c>
      <c r="D24" s="2">
        <v>5</v>
      </c>
      <c r="E24" s="2">
        <v>71</v>
      </c>
      <c r="F24" s="2">
        <v>69</v>
      </c>
      <c r="G24" s="2">
        <v>72</v>
      </c>
      <c r="H24" s="6" t="s">
        <v>8</v>
      </c>
    </row>
    <row r="25" spans="1:8" x14ac:dyDescent="0.25">
      <c r="A25" s="4" t="s">
        <v>34</v>
      </c>
      <c r="B25" s="2">
        <v>15</v>
      </c>
      <c r="C25" s="2">
        <v>2.4</v>
      </c>
      <c r="D25" s="2">
        <v>1</v>
      </c>
      <c r="E25" s="2">
        <v>48</v>
      </c>
      <c r="F25" s="2">
        <v>50</v>
      </c>
      <c r="G25" s="2">
        <v>46</v>
      </c>
      <c r="H25" s="6" t="s">
        <v>11</v>
      </c>
    </row>
    <row r="26" spans="1:8" x14ac:dyDescent="0.25">
      <c r="A26" s="7" t="s">
        <v>35</v>
      </c>
      <c r="B26" s="8">
        <v>46</v>
      </c>
      <c r="C26" s="8">
        <v>6.4</v>
      </c>
      <c r="D26" s="8">
        <v>8</v>
      </c>
      <c r="E26" s="8">
        <v>84</v>
      </c>
      <c r="F26" s="8">
        <v>83</v>
      </c>
      <c r="G26" s="8">
        <v>86</v>
      </c>
      <c r="H26" s="9" t="s">
        <v>8</v>
      </c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3083-7F5F-41FF-B887-66D36FF172B9}">
  <dimension ref="A1:R26"/>
  <sheetViews>
    <sheetView zoomScale="70" zoomScaleNormal="70" workbookViewId="0">
      <selection activeCell="Q15" sqref="Q15"/>
    </sheetView>
  </sheetViews>
  <sheetFormatPr defaultRowHeight="15" x14ac:dyDescent="0.25"/>
  <cols>
    <col min="14" max="14" width="12.85546875" customWidth="1"/>
    <col min="15" max="15" width="13.28515625" customWidth="1"/>
    <col min="17" max="17" width="12.85546875" customWidth="1"/>
    <col min="18" max="18" width="13.28515625" customWidth="1"/>
  </cols>
  <sheetData>
    <row r="1" spans="1:18" ht="60" x14ac:dyDescent="0.25">
      <c r="A1" s="10" t="s">
        <v>0</v>
      </c>
      <c r="B1" s="11" t="s">
        <v>18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2" t="s">
        <v>6</v>
      </c>
      <c r="I1" s="11" t="s">
        <v>36</v>
      </c>
      <c r="J1" s="11" t="s">
        <v>37</v>
      </c>
      <c r="K1" s="11" t="s">
        <v>38</v>
      </c>
      <c r="N1" t="s">
        <v>39</v>
      </c>
      <c r="O1" t="s">
        <v>40</v>
      </c>
      <c r="Q1" t="s">
        <v>41</v>
      </c>
      <c r="R1" t="s">
        <v>40</v>
      </c>
    </row>
    <row r="2" spans="1:18" x14ac:dyDescent="0.25">
      <c r="A2" s="4" t="s">
        <v>20</v>
      </c>
      <c r="B2" s="2">
        <v>55</v>
      </c>
      <c r="C2" s="2">
        <v>7.5</v>
      </c>
      <c r="D2" s="2">
        <v>11</v>
      </c>
      <c r="E2" s="2">
        <v>92</v>
      </c>
      <c r="F2" s="2">
        <v>90</v>
      </c>
      <c r="G2" s="2">
        <v>94</v>
      </c>
      <c r="H2" s="6" t="s">
        <v>8</v>
      </c>
      <c r="I2" s="13">
        <f t="shared" ref="I2:I26" si="0">AVERAGE(E2:G2)</f>
        <v>92</v>
      </c>
      <c r="J2" s="13" t="str">
        <f t="shared" ref="J2:J26" si="1">IF(OR(B2&lt;20,C2&lt;3,I2&lt;60),"At Risk","On Track")</f>
        <v>On Track</v>
      </c>
      <c r="K2" s="13" t="str">
        <f t="shared" ref="K2:K26" si="2">IF(AND(B2&gt;=35,C2&gt;=5,D2&gt;=5),"High",IF(AND(B2&gt;=20,C2&gt;=3,D2&gt;=2),"Moderate","Low"))</f>
        <v>High</v>
      </c>
      <c r="N2" t="s">
        <v>8</v>
      </c>
      <c r="O2">
        <f>COUNTIF(H:H, N2)</f>
        <v>12</v>
      </c>
      <c r="Q2" t="s">
        <v>42</v>
      </c>
      <c r="R2">
        <f t="shared" ref="R2:R4" si="3">COUNTIF(K:K, Q2)</f>
        <v>10</v>
      </c>
    </row>
    <row r="3" spans="1:18" x14ac:dyDescent="0.25">
      <c r="A3" s="4" t="s">
        <v>29</v>
      </c>
      <c r="B3" s="2">
        <v>52</v>
      </c>
      <c r="C3" s="2">
        <v>7.2</v>
      </c>
      <c r="D3" s="2">
        <v>10</v>
      </c>
      <c r="E3" s="2">
        <v>91</v>
      </c>
      <c r="F3" s="2">
        <v>89</v>
      </c>
      <c r="G3" s="2">
        <v>93</v>
      </c>
      <c r="H3" s="6" t="s">
        <v>8</v>
      </c>
      <c r="I3" s="2">
        <f t="shared" si="0"/>
        <v>91</v>
      </c>
      <c r="J3" s="2" t="str">
        <f t="shared" si="1"/>
        <v>On Track</v>
      </c>
      <c r="K3" s="2" t="str">
        <f t="shared" si="2"/>
        <v>High</v>
      </c>
      <c r="N3" t="s">
        <v>15</v>
      </c>
      <c r="O3">
        <f t="shared" ref="O3:O4" si="4">COUNTIF(H:H, N3)</f>
        <v>5</v>
      </c>
      <c r="Q3" t="s">
        <v>43</v>
      </c>
      <c r="R3">
        <f t="shared" si="3"/>
        <v>8</v>
      </c>
    </row>
    <row r="4" spans="1:18" x14ac:dyDescent="0.25">
      <c r="A4" s="3" t="s">
        <v>13</v>
      </c>
      <c r="B4" s="1">
        <v>50</v>
      </c>
      <c r="C4" s="1">
        <v>7</v>
      </c>
      <c r="D4" s="1">
        <v>10</v>
      </c>
      <c r="E4" s="1">
        <v>90</v>
      </c>
      <c r="F4" s="1">
        <v>88</v>
      </c>
      <c r="G4" s="1">
        <v>92</v>
      </c>
      <c r="H4" s="5" t="s">
        <v>8</v>
      </c>
      <c r="I4" s="2">
        <f t="shared" si="0"/>
        <v>90</v>
      </c>
      <c r="J4" s="2" t="str">
        <f t="shared" si="1"/>
        <v>On Track</v>
      </c>
      <c r="K4" s="2" t="str">
        <f t="shared" si="2"/>
        <v>High</v>
      </c>
      <c r="N4" t="s">
        <v>11</v>
      </c>
      <c r="O4">
        <f t="shared" si="4"/>
        <v>8</v>
      </c>
      <c r="Q4" t="s">
        <v>44</v>
      </c>
      <c r="R4">
        <f t="shared" si="3"/>
        <v>7</v>
      </c>
    </row>
    <row r="5" spans="1:18" x14ac:dyDescent="0.25">
      <c r="A5" s="4" t="s">
        <v>24</v>
      </c>
      <c r="B5" s="2">
        <v>48</v>
      </c>
      <c r="C5" s="2">
        <v>6.8</v>
      </c>
      <c r="D5" s="2">
        <v>9</v>
      </c>
      <c r="E5" s="2">
        <v>88</v>
      </c>
      <c r="F5" s="2">
        <v>85</v>
      </c>
      <c r="G5" s="2">
        <v>87</v>
      </c>
      <c r="H5" s="6" t="s">
        <v>8</v>
      </c>
      <c r="I5" s="2">
        <f t="shared" si="0"/>
        <v>86.666666666666671</v>
      </c>
      <c r="J5" s="2" t="str">
        <f t="shared" si="1"/>
        <v>On Track</v>
      </c>
      <c r="K5" s="2" t="str">
        <f t="shared" si="2"/>
        <v>High</v>
      </c>
    </row>
    <row r="6" spans="1:18" x14ac:dyDescent="0.25">
      <c r="A6" s="4" t="s">
        <v>35</v>
      </c>
      <c r="B6" s="2">
        <v>46</v>
      </c>
      <c r="C6" s="2">
        <v>6.4</v>
      </c>
      <c r="D6" s="2">
        <v>8</v>
      </c>
      <c r="E6" s="2">
        <v>84</v>
      </c>
      <c r="F6" s="2">
        <v>83</v>
      </c>
      <c r="G6" s="2">
        <v>86</v>
      </c>
      <c r="H6" s="6" t="s">
        <v>8</v>
      </c>
      <c r="I6" s="2">
        <f t="shared" si="0"/>
        <v>84.333333333333329</v>
      </c>
      <c r="J6" s="2" t="str">
        <f t="shared" si="1"/>
        <v>On Track</v>
      </c>
      <c r="K6" s="2" t="str">
        <f t="shared" si="2"/>
        <v>High</v>
      </c>
    </row>
    <row r="7" spans="1:18" x14ac:dyDescent="0.25">
      <c r="A7" s="3" t="s">
        <v>7</v>
      </c>
      <c r="B7" s="1">
        <v>45</v>
      </c>
      <c r="C7" s="1">
        <v>6.2</v>
      </c>
      <c r="D7" s="1">
        <v>8</v>
      </c>
      <c r="E7" s="1">
        <v>82</v>
      </c>
      <c r="F7" s="1">
        <v>78</v>
      </c>
      <c r="G7" s="1">
        <v>85</v>
      </c>
      <c r="H7" s="5" t="s">
        <v>8</v>
      </c>
      <c r="I7" s="2">
        <f t="shared" si="0"/>
        <v>81.666666666666671</v>
      </c>
      <c r="J7" s="2" t="str">
        <f t="shared" si="1"/>
        <v>On Track</v>
      </c>
      <c r="K7" s="2" t="str">
        <f t="shared" si="2"/>
        <v>High</v>
      </c>
    </row>
    <row r="8" spans="1:18" x14ac:dyDescent="0.25">
      <c r="A8" s="3" t="s">
        <v>17</v>
      </c>
      <c r="B8" s="1">
        <v>42</v>
      </c>
      <c r="C8" s="1">
        <v>6</v>
      </c>
      <c r="D8" s="1">
        <v>7</v>
      </c>
      <c r="E8" s="1">
        <v>80</v>
      </c>
      <c r="F8" s="1">
        <v>82</v>
      </c>
      <c r="G8" s="1">
        <v>78</v>
      </c>
      <c r="H8" s="5" t="s">
        <v>8</v>
      </c>
      <c r="I8" s="2">
        <f t="shared" si="0"/>
        <v>80</v>
      </c>
      <c r="J8" s="2" t="str">
        <f t="shared" si="1"/>
        <v>On Track</v>
      </c>
      <c r="K8" s="2" t="str">
        <f t="shared" si="2"/>
        <v>High</v>
      </c>
    </row>
    <row r="9" spans="1:18" x14ac:dyDescent="0.25">
      <c r="A9" s="4" t="s">
        <v>31</v>
      </c>
      <c r="B9" s="2">
        <v>40</v>
      </c>
      <c r="C9" s="2">
        <v>5.9</v>
      </c>
      <c r="D9" s="2">
        <v>7</v>
      </c>
      <c r="E9" s="2">
        <v>78</v>
      </c>
      <c r="F9" s="2">
        <v>80</v>
      </c>
      <c r="G9" s="2">
        <v>76</v>
      </c>
      <c r="H9" s="6" t="s">
        <v>8</v>
      </c>
      <c r="I9" s="2">
        <f t="shared" si="0"/>
        <v>78</v>
      </c>
      <c r="J9" s="2" t="str">
        <f t="shared" si="1"/>
        <v>On Track</v>
      </c>
      <c r="K9" s="2" t="str">
        <f t="shared" si="2"/>
        <v>High</v>
      </c>
    </row>
    <row r="10" spans="1:18" x14ac:dyDescent="0.25">
      <c r="A10" s="4" t="s">
        <v>26</v>
      </c>
      <c r="B10" s="2">
        <v>36</v>
      </c>
      <c r="C10" s="2">
        <v>5.0999999999999996</v>
      </c>
      <c r="D10" s="2">
        <v>6</v>
      </c>
      <c r="E10" s="2">
        <v>74</v>
      </c>
      <c r="F10" s="2">
        <v>76</v>
      </c>
      <c r="G10" s="2">
        <v>75</v>
      </c>
      <c r="H10" s="6" t="s">
        <v>8</v>
      </c>
      <c r="I10" s="2">
        <f t="shared" si="0"/>
        <v>75</v>
      </c>
      <c r="J10" s="2" t="str">
        <f t="shared" si="1"/>
        <v>On Track</v>
      </c>
      <c r="K10" s="2" t="str">
        <f t="shared" si="2"/>
        <v>High</v>
      </c>
    </row>
    <row r="11" spans="1:18" x14ac:dyDescent="0.25">
      <c r="A11" s="3" t="s">
        <v>9</v>
      </c>
      <c r="B11" s="1">
        <v>38</v>
      </c>
      <c r="C11" s="1">
        <v>5.5</v>
      </c>
      <c r="D11" s="1">
        <v>6</v>
      </c>
      <c r="E11" s="1">
        <v>75</v>
      </c>
      <c r="F11" s="1">
        <v>72</v>
      </c>
      <c r="G11" s="1">
        <v>70</v>
      </c>
      <c r="H11" s="5" t="s">
        <v>8</v>
      </c>
      <c r="I11" s="2">
        <f t="shared" si="0"/>
        <v>72.333333333333329</v>
      </c>
      <c r="J11" s="2" t="str">
        <f t="shared" si="1"/>
        <v>On Track</v>
      </c>
      <c r="K11" s="2" t="str">
        <f t="shared" si="2"/>
        <v>High</v>
      </c>
    </row>
    <row r="12" spans="1:18" x14ac:dyDescent="0.25">
      <c r="A12" s="4" t="s">
        <v>22</v>
      </c>
      <c r="B12" s="2">
        <v>34</v>
      </c>
      <c r="C12" s="2">
        <v>4.8</v>
      </c>
      <c r="D12" s="2">
        <v>5</v>
      </c>
      <c r="E12" s="2">
        <v>72</v>
      </c>
      <c r="F12" s="2">
        <v>70</v>
      </c>
      <c r="G12" s="2">
        <v>73</v>
      </c>
      <c r="H12" s="6" t="s">
        <v>8</v>
      </c>
      <c r="I12" s="2">
        <f t="shared" si="0"/>
        <v>71.666666666666671</v>
      </c>
      <c r="J12" s="2" t="str">
        <f t="shared" si="1"/>
        <v>On Track</v>
      </c>
      <c r="K12" s="2" t="str">
        <f t="shared" si="2"/>
        <v>Moderate</v>
      </c>
    </row>
    <row r="13" spans="1:18" x14ac:dyDescent="0.25">
      <c r="A13" s="4" t="s">
        <v>33</v>
      </c>
      <c r="B13" s="2">
        <v>33</v>
      </c>
      <c r="C13" s="2">
        <v>4.7</v>
      </c>
      <c r="D13" s="2">
        <v>5</v>
      </c>
      <c r="E13" s="2">
        <v>71</v>
      </c>
      <c r="F13" s="2">
        <v>69</v>
      </c>
      <c r="G13" s="2">
        <v>72</v>
      </c>
      <c r="H13" s="6" t="s">
        <v>8</v>
      </c>
      <c r="I13" s="2">
        <f t="shared" si="0"/>
        <v>70.666666666666671</v>
      </c>
      <c r="J13" s="2" t="str">
        <f t="shared" si="1"/>
        <v>On Track</v>
      </c>
      <c r="K13" s="2" t="str">
        <f t="shared" si="2"/>
        <v>Moderate</v>
      </c>
    </row>
    <row r="14" spans="1:18" x14ac:dyDescent="0.25">
      <c r="A14" s="4" t="s">
        <v>19</v>
      </c>
      <c r="B14" s="2">
        <v>28</v>
      </c>
      <c r="C14" s="2">
        <v>4</v>
      </c>
      <c r="D14" s="2">
        <v>3</v>
      </c>
      <c r="E14" s="2">
        <v>65</v>
      </c>
      <c r="F14" s="2">
        <v>67</v>
      </c>
      <c r="G14" s="2">
        <v>64</v>
      </c>
      <c r="H14" s="6" t="s">
        <v>15</v>
      </c>
      <c r="I14" s="2">
        <f t="shared" si="0"/>
        <v>65.333333333333329</v>
      </c>
      <c r="J14" s="2" t="str">
        <f t="shared" si="1"/>
        <v>On Track</v>
      </c>
      <c r="K14" s="2" t="str">
        <f t="shared" si="2"/>
        <v>Moderate</v>
      </c>
    </row>
    <row r="15" spans="1:18" ht="30" x14ac:dyDescent="0.25">
      <c r="A15" s="3" t="s">
        <v>14</v>
      </c>
      <c r="B15" s="1">
        <v>30</v>
      </c>
      <c r="C15" s="1">
        <v>4.2</v>
      </c>
      <c r="D15" s="1">
        <v>4</v>
      </c>
      <c r="E15" s="1">
        <v>68</v>
      </c>
      <c r="F15" s="1">
        <v>65</v>
      </c>
      <c r="G15" s="1">
        <v>62</v>
      </c>
      <c r="H15" s="5" t="s">
        <v>15</v>
      </c>
      <c r="I15" s="2">
        <f t="shared" si="0"/>
        <v>65</v>
      </c>
      <c r="J15" s="2" t="str">
        <f t="shared" si="1"/>
        <v>On Track</v>
      </c>
      <c r="K15" s="2" t="str">
        <f t="shared" si="2"/>
        <v>Moderate</v>
      </c>
    </row>
    <row r="16" spans="1:18" x14ac:dyDescent="0.25">
      <c r="A16" s="4" t="s">
        <v>27</v>
      </c>
      <c r="B16" s="2">
        <v>26</v>
      </c>
      <c r="C16" s="2">
        <v>3.9</v>
      </c>
      <c r="D16" s="2">
        <v>3</v>
      </c>
      <c r="E16" s="2">
        <v>66</v>
      </c>
      <c r="F16" s="2">
        <v>64</v>
      </c>
      <c r="G16" s="2">
        <v>63</v>
      </c>
      <c r="H16" s="6" t="s">
        <v>15</v>
      </c>
      <c r="I16" s="2">
        <f t="shared" si="0"/>
        <v>64.333333333333329</v>
      </c>
      <c r="J16" s="2" t="str">
        <f t="shared" si="1"/>
        <v>On Track</v>
      </c>
      <c r="K16" s="2" t="str">
        <f t="shared" si="2"/>
        <v>Moderate</v>
      </c>
    </row>
    <row r="17" spans="1:11" x14ac:dyDescent="0.25">
      <c r="A17" s="4" t="s">
        <v>30</v>
      </c>
      <c r="B17" s="2">
        <v>24</v>
      </c>
      <c r="C17" s="2">
        <v>3.6</v>
      </c>
      <c r="D17" s="2">
        <v>3</v>
      </c>
      <c r="E17" s="2">
        <v>62</v>
      </c>
      <c r="F17" s="2">
        <v>60</v>
      </c>
      <c r="G17" s="2">
        <v>59</v>
      </c>
      <c r="H17" s="6" t="s">
        <v>15</v>
      </c>
      <c r="I17" s="2">
        <f t="shared" si="0"/>
        <v>60.333333333333336</v>
      </c>
      <c r="J17" s="2" t="str">
        <f t="shared" si="1"/>
        <v>On Track</v>
      </c>
      <c r="K17" s="2" t="str">
        <f t="shared" si="2"/>
        <v>Moderate</v>
      </c>
    </row>
    <row r="18" spans="1:11" x14ac:dyDescent="0.25">
      <c r="A18" s="4" t="s">
        <v>23</v>
      </c>
      <c r="B18" s="2">
        <v>22</v>
      </c>
      <c r="C18" s="2">
        <v>3.3</v>
      </c>
      <c r="D18" s="2">
        <v>2</v>
      </c>
      <c r="E18" s="2">
        <v>60</v>
      </c>
      <c r="F18" s="2">
        <v>58</v>
      </c>
      <c r="G18" s="2">
        <v>61</v>
      </c>
      <c r="H18" s="6" t="s">
        <v>15</v>
      </c>
      <c r="I18" s="2">
        <f t="shared" si="0"/>
        <v>59.666666666666664</v>
      </c>
      <c r="J18" s="2" t="str">
        <f t="shared" si="1"/>
        <v>At Risk</v>
      </c>
      <c r="K18" s="2" t="str">
        <f t="shared" si="2"/>
        <v>Moderate</v>
      </c>
    </row>
    <row r="19" spans="1:11" x14ac:dyDescent="0.25">
      <c r="A19" s="3" t="s">
        <v>10</v>
      </c>
      <c r="B19" s="1">
        <v>20</v>
      </c>
      <c r="C19" s="1">
        <v>3.1</v>
      </c>
      <c r="D19" s="1">
        <v>2</v>
      </c>
      <c r="E19" s="1">
        <v>58</v>
      </c>
      <c r="F19" s="1">
        <v>60</v>
      </c>
      <c r="G19" s="1">
        <v>55</v>
      </c>
      <c r="H19" s="5" t="s">
        <v>11</v>
      </c>
      <c r="I19" s="2">
        <f t="shared" si="0"/>
        <v>57.666666666666664</v>
      </c>
      <c r="J19" s="2" t="str">
        <f t="shared" si="1"/>
        <v>At Risk</v>
      </c>
      <c r="K19" s="2" t="str">
        <f t="shared" si="2"/>
        <v>Moderate</v>
      </c>
    </row>
    <row r="20" spans="1:11" x14ac:dyDescent="0.25">
      <c r="A20" s="4" t="s">
        <v>32</v>
      </c>
      <c r="B20" s="2">
        <v>19</v>
      </c>
      <c r="C20" s="2">
        <v>2.9</v>
      </c>
      <c r="D20" s="2">
        <v>2</v>
      </c>
      <c r="E20" s="2">
        <v>55</v>
      </c>
      <c r="F20" s="2">
        <v>57</v>
      </c>
      <c r="G20" s="2">
        <v>54</v>
      </c>
      <c r="H20" s="6" t="s">
        <v>11</v>
      </c>
      <c r="I20" s="2">
        <f t="shared" si="0"/>
        <v>55.333333333333336</v>
      </c>
      <c r="J20" s="2" t="str">
        <f t="shared" si="1"/>
        <v>At Risk</v>
      </c>
      <c r="K20" s="2" t="str">
        <f t="shared" si="2"/>
        <v>Low</v>
      </c>
    </row>
    <row r="21" spans="1:11" x14ac:dyDescent="0.25">
      <c r="A21" s="4" t="s">
        <v>21</v>
      </c>
      <c r="B21" s="2">
        <v>16</v>
      </c>
      <c r="C21" s="2">
        <v>2.5</v>
      </c>
      <c r="D21" s="2">
        <v>2</v>
      </c>
      <c r="E21" s="2">
        <v>50</v>
      </c>
      <c r="F21" s="2">
        <v>52</v>
      </c>
      <c r="G21" s="2">
        <v>49</v>
      </c>
      <c r="H21" s="6" t="s">
        <v>11</v>
      </c>
      <c r="I21" s="2">
        <f t="shared" si="0"/>
        <v>50.333333333333336</v>
      </c>
      <c r="J21" s="2" t="str">
        <f t="shared" si="1"/>
        <v>At Risk</v>
      </c>
      <c r="K21" s="2" t="str">
        <f t="shared" si="2"/>
        <v>Low</v>
      </c>
    </row>
    <row r="22" spans="1:11" x14ac:dyDescent="0.25">
      <c r="A22" s="3" t="s">
        <v>16</v>
      </c>
      <c r="B22" s="1">
        <v>18</v>
      </c>
      <c r="C22" s="1">
        <v>2.8</v>
      </c>
      <c r="D22" s="1">
        <v>1</v>
      </c>
      <c r="E22" s="1">
        <v>52</v>
      </c>
      <c r="F22" s="1">
        <v>50</v>
      </c>
      <c r="G22" s="1">
        <v>48</v>
      </c>
      <c r="H22" s="5" t="s">
        <v>11</v>
      </c>
      <c r="I22" s="2">
        <f t="shared" si="0"/>
        <v>50</v>
      </c>
      <c r="J22" s="2" t="str">
        <f t="shared" si="1"/>
        <v>At Risk</v>
      </c>
      <c r="K22" s="2" t="str">
        <f t="shared" si="2"/>
        <v>Low</v>
      </c>
    </row>
    <row r="23" spans="1:11" x14ac:dyDescent="0.25">
      <c r="A23" s="4" t="s">
        <v>34</v>
      </c>
      <c r="B23" s="2">
        <v>15</v>
      </c>
      <c r="C23" s="2">
        <v>2.4</v>
      </c>
      <c r="D23" s="2">
        <v>1</v>
      </c>
      <c r="E23" s="2">
        <v>48</v>
      </c>
      <c r="F23" s="2">
        <v>50</v>
      </c>
      <c r="G23" s="2">
        <v>46</v>
      </c>
      <c r="H23" s="6" t="s">
        <v>11</v>
      </c>
      <c r="I23" s="2">
        <f t="shared" si="0"/>
        <v>48</v>
      </c>
      <c r="J23" s="2" t="str">
        <f t="shared" si="1"/>
        <v>At Risk</v>
      </c>
      <c r="K23" s="2" t="str">
        <f t="shared" si="2"/>
        <v>Low</v>
      </c>
    </row>
    <row r="24" spans="1:11" x14ac:dyDescent="0.25">
      <c r="A24" s="4" t="s">
        <v>25</v>
      </c>
      <c r="B24" s="2">
        <v>14</v>
      </c>
      <c r="C24" s="2">
        <v>2.2000000000000002</v>
      </c>
      <c r="D24" s="2">
        <v>1</v>
      </c>
      <c r="E24" s="2">
        <v>47</v>
      </c>
      <c r="F24" s="2">
        <v>45</v>
      </c>
      <c r="G24" s="2">
        <v>42</v>
      </c>
      <c r="H24" s="6" t="s">
        <v>11</v>
      </c>
      <c r="I24" s="2">
        <f t="shared" si="0"/>
        <v>44.666666666666664</v>
      </c>
      <c r="J24" s="2" t="str">
        <f t="shared" si="1"/>
        <v>At Risk</v>
      </c>
      <c r="K24" s="2" t="str">
        <f t="shared" si="2"/>
        <v>Low</v>
      </c>
    </row>
    <row r="25" spans="1:11" x14ac:dyDescent="0.25">
      <c r="A25" s="3" t="s">
        <v>12</v>
      </c>
      <c r="B25" s="1">
        <v>12</v>
      </c>
      <c r="C25" s="1">
        <v>2</v>
      </c>
      <c r="D25" s="1">
        <v>1</v>
      </c>
      <c r="E25" s="1">
        <v>45</v>
      </c>
      <c r="F25" s="1">
        <v>48</v>
      </c>
      <c r="G25" s="1">
        <v>40</v>
      </c>
      <c r="H25" s="5" t="s">
        <v>11</v>
      </c>
      <c r="I25" s="2">
        <f t="shared" si="0"/>
        <v>44.333333333333336</v>
      </c>
      <c r="J25" s="2" t="str">
        <f t="shared" si="1"/>
        <v>At Risk</v>
      </c>
      <c r="K25" s="2" t="str">
        <f t="shared" si="2"/>
        <v>Low</v>
      </c>
    </row>
    <row r="26" spans="1:11" x14ac:dyDescent="0.25">
      <c r="A26" s="7" t="s">
        <v>28</v>
      </c>
      <c r="B26" s="8">
        <v>10</v>
      </c>
      <c r="C26" s="8">
        <v>1.8</v>
      </c>
      <c r="D26" s="8">
        <v>0</v>
      </c>
      <c r="E26" s="8">
        <v>40</v>
      </c>
      <c r="F26" s="8">
        <v>38</v>
      </c>
      <c r="G26" s="8">
        <v>35</v>
      </c>
      <c r="H26" s="9" t="s">
        <v>11</v>
      </c>
      <c r="I26" s="8">
        <f t="shared" si="0"/>
        <v>37.666666666666664</v>
      </c>
      <c r="J26" s="8" t="str">
        <f t="shared" si="1"/>
        <v>At Risk</v>
      </c>
      <c r="K26" s="8" t="str">
        <f t="shared" si="2"/>
        <v>Low</v>
      </c>
    </row>
  </sheetData>
  <phoneticPr fontId="2" type="noConversion"/>
  <pageMargins left="0.7" right="0.7" top="0.75" bottom="0.75" header="0.3" footer="0.3"/>
  <pageSetup orientation="portrait" horizontalDpi="4294967295" verticalDpi="4294967295" r:id="rId1"/>
  <ignoredErrors>
    <ignoredError sqref="I2:I26" formulaRange="1"/>
  </ignoredError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F9F6-C242-4E28-8867-1C52DF53204C}">
  <sheetPr>
    <pageSetUpPr fitToPage="1"/>
  </sheetPr>
  <dimension ref="A1"/>
  <sheetViews>
    <sheetView tabSelected="1" workbookViewId="0">
      <selection activeCell="N6" sqref="N6"/>
    </sheetView>
  </sheetViews>
  <sheetFormatPr defaultRowHeight="15" x14ac:dyDescent="0.25"/>
  <sheetData/>
  <pageMargins left="0.7" right="0.7" top="0.75" bottom="0.75" header="0.3" footer="0.3"/>
  <pageSetup scale="6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Helper Calculations</vt:lpstr>
      <vt:lpstr>Dashboard</vt:lpstr>
    </vt:vector>
  </TitlesOfParts>
  <Company>HBMSU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Hasan Kettaneh</dc:creator>
  <cp:lastModifiedBy>Mohamed Nouval Shehda  Ali</cp:lastModifiedBy>
  <cp:lastPrinted>2026-04-15T12:07:06Z</cp:lastPrinted>
  <dcterms:created xsi:type="dcterms:W3CDTF">2026-01-27T10:05:18Z</dcterms:created>
  <dcterms:modified xsi:type="dcterms:W3CDTF">2026-04-22T04:47:17Z</dcterms:modified>
</cp:coreProperties>
</file>